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/>
  <xr:revisionPtr revIDLastSave="0" documentId="13_ncr:1_{E086548E-1AA7-41E8-8FAD-CCD6D40FE752}" xr6:coauthVersionLast="36" xr6:coauthVersionMax="47" xr10:uidLastSave="{00000000-0000-0000-0000-000000000000}"/>
  <bookViews>
    <workbookView xWindow="0" yWindow="-105" windowWidth="28800" windowHeight="11610" activeTab="4" xr2:uid="{C091EEF3-7812-4419-9038-0D8808192A1D}"/>
  </bookViews>
  <sheets>
    <sheet name="Albacete" sheetId="2" r:id="rId1"/>
    <sheet name="Ciudad Real" sheetId="4" r:id="rId2"/>
    <sheet name="Cuenca" sheetId="5" r:id="rId3"/>
    <sheet name="Guadalajara" sheetId="6" r:id="rId4"/>
    <sheet name="Toledo" sheetId="7" r:id="rId5"/>
  </sheets>
  <definedNames>
    <definedName name="_xlnm._FilterDatabase" localSheetId="0" hidden="1">Albacete!$A$6:$O$17</definedName>
    <definedName name="_xlnm._FilterDatabase" localSheetId="1" hidden="1">'Ciudad Real'!$A$6:$O$18</definedName>
    <definedName name="_xlnm._FilterDatabase" localSheetId="2" hidden="1">Cuenca!$A$6:$O$10</definedName>
    <definedName name="_xlnm._FilterDatabase" localSheetId="3" hidden="1">Guadalajara!$A$6:$O$9</definedName>
    <definedName name="_xlnm._FilterDatabase" localSheetId="4" hidden="1">Toledo!$A$6:$O$10</definedName>
    <definedName name="_xlnm.Print_Area" localSheetId="0">Albacete!$1:$17</definedName>
    <definedName name="_xlnm.Print_Titles" localSheetId="0">Albacete!$1:$6</definedName>
    <definedName name="_xlnm.Print_Titles" localSheetId="1">'Ciudad Real'!$1:$6</definedName>
    <definedName name="_xlnm.Print_Titles" localSheetId="2">Cuenca!$1:$6</definedName>
    <definedName name="_xlnm.Print_Titles" localSheetId="3">Guadalajara!$1:$6</definedName>
    <definedName name="_xlnm.Print_Titles" localSheetId="4">Toledo!$1:$6</definedName>
  </definedNames>
  <calcPr calcId="191029"/>
</workbook>
</file>

<file path=xl/calcChain.xml><?xml version="1.0" encoding="utf-8"?>
<calcChain xmlns="http://schemas.openxmlformats.org/spreadsheetml/2006/main">
  <c r="N10" i="7" l="1"/>
  <c r="O10" i="7" s="1"/>
  <c r="N9" i="7"/>
  <c r="O9" i="7" s="1"/>
  <c r="N8" i="7"/>
  <c r="O8" i="7" s="1"/>
  <c r="N7" i="7"/>
  <c r="O7" i="7" s="1"/>
  <c r="N9" i="6"/>
  <c r="O9" i="6" s="1"/>
  <c r="N8" i="6"/>
  <c r="O8" i="6" s="1"/>
  <c r="N7" i="6"/>
  <c r="O7" i="6" s="1"/>
  <c r="N10" i="5"/>
  <c r="O10" i="5" s="1"/>
  <c r="N9" i="5"/>
  <c r="O9" i="5" s="1"/>
  <c r="N8" i="5"/>
  <c r="O8" i="5" s="1"/>
  <c r="N7" i="5"/>
  <c r="O7" i="5" s="1"/>
  <c r="N17" i="2" l="1"/>
  <c r="N16" i="2"/>
  <c r="N15" i="2"/>
  <c r="N14" i="2"/>
  <c r="N13" i="2"/>
  <c r="N12" i="2"/>
  <c r="N11" i="2"/>
  <c r="N10" i="2"/>
  <c r="N9" i="2"/>
  <c r="N8" i="2"/>
  <c r="N7" i="2"/>
  <c r="N7" i="4"/>
  <c r="O7" i="4" s="1"/>
  <c r="N8" i="4"/>
  <c r="O8" i="4" s="1"/>
  <c r="N9" i="4"/>
  <c r="O9" i="4" s="1"/>
  <c r="N10" i="4"/>
  <c r="O10" i="4" s="1"/>
  <c r="N11" i="4"/>
  <c r="O11" i="4" s="1"/>
  <c r="N12" i="4"/>
  <c r="O12" i="4" s="1"/>
  <c r="N13" i="4"/>
  <c r="O13" i="4" s="1"/>
  <c r="N14" i="4"/>
  <c r="O14" i="4" s="1"/>
  <c r="N15" i="4"/>
  <c r="O15" i="4" s="1"/>
  <c r="N16" i="4"/>
  <c r="O16" i="4" s="1"/>
  <c r="N17" i="4"/>
  <c r="O17" i="4" s="1"/>
  <c r="N18" i="4"/>
  <c r="O18" i="4" s="1"/>
  <c r="O15" i="2" l="1"/>
  <c r="O16" i="2"/>
  <c r="O14" i="2" l="1"/>
  <c r="O17" i="2" l="1"/>
  <c r="O13" i="2" l="1"/>
  <c r="O7" i="2" l="1"/>
  <c r="O8" i="2"/>
  <c r="O9" i="2"/>
  <c r="O10" i="2"/>
  <c r="O11" i="2"/>
  <c r="O12" i="2"/>
</calcChain>
</file>

<file path=xl/sharedStrings.xml><?xml version="1.0" encoding="utf-8"?>
<sst xmlns="http://schemas.openxmlformats.org/spreadsheetml/2006/main" count="386" uniqueCount="184">
  <si>
    <t>Nº EXPEDIENTE</t>
  </si>
  <si>
    <t>RAZÓN SOCIAL ENTIDAD PROMOTORA</t>
  </si>
  <si>
    <t>PROVINCIA</t>
  </si>
  <si>
    <t>LOCALIDAD</t>
  </si>
  <si>
    <t>DENOMINACIÓN DEL PROYECTO</t>
  </si>
  <si>
    <t>TIPO PROYECTO</t>
  </si>
  <si>
    <t>Nº ALUMNOS SOLICITUD</t>
  </si>
  <si>
    <t>DENOMINACIÓN ESPECIALIDAD</t>
  </si>
  <si>
    <t>CÓDIGO ESPECIALIDAD</t>
  </si>
  <si>
    <t>NIVEL CERTIFICADO PROFESIONALIDAD</t>
  </si>
  <si>
    <t>CERTIFICADO PROFESIONALIDAD</t>
  </si>
  <si>
    <t>HORAS ESPEC. FORMATIVA</t>
  </si>
  <si>
    <t>TOTAL HORAS PROYECTO</t>
  </si>
  <si>
    <t>FUNDACION CENTRO DE RECURSOS SOCIALES CERES</t>
  </si>
  <si>
    <t>CIUDAD REAL</t>
  </si>
  <si>
    <t>TOMELLOSO</t>
  </si>
  <si>
    <t>SI</t>
  </si>
  <si>
    <t>ATENCIÓN SOCIOSANITARIA A PERSONAS DEPENDIENTES EN INSTITUCIONES SOCIALES</t>
  </si>
  <si>
    <t>SSCS0208</t>
  </si>
  <si>
    <t>ASOCIACION PARA LA INVESTIGACION Y DESARROLLO TECNOLOGICO DE LA INDUSTRIA CLM</t>
  </si>
  <si>
    <t>SOLDADURA CON ELECTRODO REVESTIDO Y TIG</t>
  </si>
  <si>
    <t>FMEC0110</t>
  </si>
  <si>
    <t>SERVICIOS DE RESTAURANTE</t>
  </si>
  <si>
    <t>NO</t>
  </si>
  <si>
    <t>HOTR0608</t>
  </si>
  <si>
    <t>OPERACIONES AUXILIARES DE FABRICACIÓN MECÁNICA</t>
  </si>
  <si>
    <t>FMEE0108</t>
  </si>
  <si>
    <t>SOCUELLAMOS</t>
  </si>
  <si>
    <t>ASOCIACIÓN NACI0NAL AMIAB DE ATENCIÓN INTEGRAL A PERSONAS CON DISCAPACIDAD</t>
  </si>
  <si>
    <t>ALBACETE</t>
  </si>
  <si>
    <t>VILLARROBLEDO</t>
  </si>
  <si>
    <t>MONTAJE Y MANTENIMIENTO DE INSTALACIONES ELÉCTRICAS DE BAJA TENSIÓN</t>
  </si>
  <si>
    <t>ELEE0109</t>
  </si>
  <si>
    <t>CONSULTORÍA AVANZADA AB2010, S.L.</t>
  </si>
  <si>
    <t>GRUPO AMIAB FORMACIÓN Y CONSULTORÍA SL</t>
  </si>
  <si>
    <t>FORMACIÓN AVANZADA XXI, S.L.</t>
  </si>
  <si>
    <t>MANTENIMIENTO DEL MOTOR Y SUS SISTEMAS AUXILIARES</t>
  </si>
  <si>
    <t>TMVG0409</t>
  </si>
  <si>
    <t>TOLEDO</t>
  </si>
  <si>
    <t>TALAVERA DE LA REINA</t>
  </si>
  <si>
    <t>TOTAL DÍAS PROYECTO</t>
  </si>
  <si>
    <t>TOTAL MESES PROYECTO</t>
  </si>
  <si>
    <t>HELLIN</t>
  </si>
  <si>
    <t>CUENCA</t>
  </si>
  <si>
    <t>AGORA FORMACIÓN E INNOVACIÓN, S.L.</t>
  </si>
  <si>
    <t>CORRAL DE CALATRAVA</t>
  </si>
  <si>
    <t>AYUNTAMIENTO DE LA RODA</t>
  </si>
  <si>
    <t>CENTRO DE ESTUDIOS CEAT S.L.L.</t>
  </si>
  <si>
    <t>RODA, LA</t>
  </si>
  <si>
    <t>OPERACIONES AUXILIARES DE REVESTIMIENTOS CONTINUOS EN CONSTRUCCIÓN</t>
  </si>
  <si>
    <t>EOCB0109</t>
  </si>
  <si>
    <t>FPNC/2025/02/108</t>
  </si>
  <si>
    <t>CREA ADMINISTRACIÓN IV</t>
  </si>
  <si>
    <t>NC</t>
  </si>
  <si>
    <t>ACTIVIDADES ADMINISTRATIVAS EN LA RELACIÓN CON EL CLIENTE</t>
  </si>
  <si>
    <t>ADGG0208</t>
  </si>
  <si>
    <t>FPNC/2025/02/127</t>
  </si>
  <si>
    <t>INSTITUTO TECNICO INDUSTRIAL DE ALBACETE</t>
  </si>
  <si>
    <t>NUEVO CREA</t>
  </si>
  <si>
    <t>FPNC/2025/02/141</t>
  </si>
  <si>
    <t>LIMPIEZA DE SUPERFICIES EN EDIFICIOS Y LOCALES</t>
  </si>
  <si>
    <t>LIMPIEZA DE SUPERFICIES Y MOBILIARIO EN EDIFICIOS Y LOCALES</t>
  </si>
  <si>
    <t>SSCM0108</t>
  </si>
  <si>
    <t>FPNC/2025/02/153</t>
  </si>
  <si>
    <t>ACTIVIDADES AUXILIARES DE ALMACÉN</t>
  </si>
  <si>
    <t>COML0110</t>
  </si>
  <si>
    <t>FPNC/2025/02/156</t>
  </si>
  <si>
    <t>CENTRO DE FORMACIÓN AYUDARTE SOCIEDAD LIMITADA</t>
  </si>
  <si>
    <t>ATENCIÓN SOCIOSANITARIA A PERSONAS EN EL DOMICILIO</t>
  </si>
  <si>
    <t>SSCS0108</t>
  </si>
  <si>
    <t>FPNC/2025/13/095</t>
  </si>
  <si>
    <t>SERVICIOS DE LIMPIEZA EN CENTROS Y DOMICILIOS</t>
  </si>
  <si>
    <t>FPNC/2025/13/098</t>
  </si>
  <si>
    <t>QUALIF, S. COOP. DE C-LM</t>
  </si>
  <si>
    <t>CREA QUALIF HOSTELERIA 2025-2026</t>
  </si>
  <si>
    <t>FPNC/2025/13/104</t>
  </si>
  <si>
    <t>ASOCIACION PARA LA INICIATIVA SOCIAL Y LA INTEGRACIÓN</t>
  </si>
  <si>
    <t>CREA CAPACIDADES V</t>
  </si>
  <si>
    <t>FPNC/2025/13/120</t>
  </si>
  <si>
    <t>AFYMOS ASOCIACION DE FAMILIARES Y AMIGOS CON ALGUNA DISCAPACIDAD</t>
  </si>
  <si>
    <t>OPORTUNIDADES QUE TRANSFORMAN VIDAS</t>
  </si>
  <si>
    <t>OPERACIONES AUXILIARES EN EL DEPARTAMENTO DE ADMINISTRACIÓN Y RECEPCIÓN PARA PERSONAS CON DISCAPACIDAD INTELECTUAL</t>
  </si>
  <si>
    <t>ADGG25</t>
  </si>
  <si>
    <t>FPNC/2025/13/151</t>
  </si>
  <si>
    <t>CENTRO DE FORMACIÓN, INNOVACIÓN E INVESTIGACIÓN INDUSTRIAL DE CLM, S.L.</t>
  </si>
  <si>
    <t>ALCAZAR DE SAN JUAN</t>
  </si>
  <si>
    <t>HOSTELERIIA</t>
  </si>
  <si>
    <t>OPERACIONES AUXILIARES DE RESTAURACIÓN</t>
  </si>
  <si>
    <t>HOTR0075</t>
  </si>
  <si>
    <t>FPNC/2025/16/144</t>
  </si>
  <si>
    <t>FORMACION FUTURAS PROMESAS S. L.</t>
  </si>
  <si>
    <t>FPNC/2025/16/155</t>
  </si>
  <si>
    <t>ACTIVIDADES DE GESTIÓN DEL PEQUEÑO COMERCIO</t>
  </si>
  <si>
    <t>ACTIVIDADES DE GESTIÓN DEL PEQUEÑO COMERCIO.</t>
  </si>
  <si>
    <t>COMT0112</t>
  </si>
  <si>
    <t>FPNC/2025/16/157</t>
  </si>
  <si>
    <t>ASOC. ALTER EGO CASTELLANO MANCHEGA PARA LA FORMACIÓN Y EL DESARROLLO DE RECURSOS Y SERVICIOS DE APOYO A LA DEPENDENCIA</t>
  </si>
  <si>
    <t>ATENCION SOCIOSANITARIA A PERSONAS DEPENDIENTES EN INSTITUCIONES SOCIALES</t>
  </si>
  <si>
    <t>FPNC/2025/45/109</t>
  </si>
  <si>
    <t>FUNDACION NEXO EMPLEO</t>
  </si>
  <si>
    <t>ZEN JOB</t>
  </si>
  <si>
    <t>MASAJE ESTETICO: QUIROMASAJE</t>
  </si>
  <si>
    <t>IMPE007PO</t>
  </si>
  <si>
    <t>FPNC/2025/45/154</t>
  </si>
  <si>
    <t>FPOF/2025/02/092</t>
  </si>
  <si>
    <t>TAPIZADOS PEDRO A. MARTINEZ S.L</t>
  </si>
  <si>
    <t>ALMANSA</t>
  </si>
  <si>
    <t>OPERACIONES AUXILIARES DE TAPICERIA</t>
  </si>
  <si>
    <t>OF</t>
  </si>
  <si>
    <t>OPERACIONES AUXILIARES DE TAPIZADO DE MOBILIARIO Y MURAL</t>
  </si>
  <si>
    <t>TCPF0209</t>
  </si>
  <si>
    <t>FPOF/2025/02/103</t>
  </si>
  <si>
    <t>MONTAJE Y MANTENIMIENTO</t>
  </si>
  <si>
    <t>MONTAJE Y MANTENIMIENTO DE INSTALACIONES FRIGORÍFICAS</t>
  </si>
  <si>
    <t>IMAR0108</t>
  </si>
  <si>
    <t>FPOF/2025/02/107</t>
  </si>
  <si>
    <t>AYUNTAMIENTO DE ALMANSA</t>
  </si>
  <si>
    <t>PLAN IMPULSA CALZADO VIII</t>
  </si>
  <si>
    <t>REPARACIÓN DE CALZADO Y MARROQUINERÍA</t>
  </si>
  <si>
    <t>TCPC0109</t>
  </si>
  <si>
    <t>FPOF/2025/02/110</t>
  </si>
  <si>
    <t>ESCUELA DE OFICIOS II</t>
  </si>
  <si>
    <t>MANTENIMIENTO Y REHABILITACIÓN DE EDIFICIOS</t>
  </si>
  <si>
    <t>EOCB06</t>
  </si>
  <si>
    <t>FPOF/2025/02/124</t>
  </si>
  <si>
    <t>GANADERÍA</t>
  </si>
  <si>
    <t>ACTIVIDADES AUXILIARES EN GANADERIA</t>
  </si>
  <si>
    <t>AGAX0108</t>
  </si>
  <si>
    <t>FPOF/2025/02/131</t>
  </si>
  <si>
    <t>LA RODA FUTURO VI - AGRÍCULTURA SOSTENIBLE</t>
  </si>
  <si>
    <t>MANEJO Y MANTENIMIENTO DE MAQUINARIA AGRARIA</t>
  </si>
  <si>
    <t>AGAU0111</t>
  </si>
  <si>
    <t>FPOF/2025/13/088</t>
  </si>
  <si>
    <t>TECNOVE CUSTOM TRUCKS S.L.</t>
  </si>
  <si>
    <t>HERENCIA</t>
  </si>
  <si>
    <t>SOLDADURA OXIGAS Y SOLDADURA MIG/MAG</t>
  </si>
  <si>
    <t>SOLDADURA OXIGÁS Y SOLDADURA MIG/MAG</t>
  </si>
  <si>
    <t>FMEC0210</t>
  </si>
  <si>
    <t>FPOF/2025/13/096</t>
  </si>
  <si>
    <t>SOLDADURA Y MONTAJE</t>
  </si>
  <si>
    <t>MONTAJE Y PUESTA EN MARCHA DE BIENES DE EQUIPO Y MAQUINARIA INDUSTRIAL</t>
  </si>
  <si>
    <t>FMEE0208</t>
  </si>
  <si>
    <t>FPOF/2025/13/102</t>
  </si>
  <si>
    <t>DUAL CORRAL AVANZA 2026</t>
  </si>
  <si>
    <t>FPOF/2025/13/115</t>
  </si>
  <si>
    <t>SOLDADOR MIG/MAG</t>
  </si>
  <si>
    <t>SOLDADURA POR ARCO BAJO GAS PROTECTOR CON ELECTRODO CONSUMIBLE, SOLDEO «MIG/MAG»</t>
  </si>
  <si>
    <t>FMEC0119_2</t>
  </si>
  <si>
    <t>FPOF/2025/13/117</t>
  </si>
  <si>
    <t>DISEÑO INDUSTRIAL</t>
  </si>
  <si>
    <t>DISEÑO DE CALDERERÍA Y ESTRUCTURAS METÁLICAS</t>
  </si>
  <si>
    <t>FMEC0208</t>
  </si>
  <si>
    <t>FPOF/2025/13/146</t>
  </si>
  <si>
    <t>FABRICACION MECANICA</t>
  </si>
  <si>
    <t>FPOF/2025/13/148</t>
  </si>
  <si>
    <t>IDEAE LAB, S. MICROCOOP. DE C-LM</t>
  </si>
  <si>
    <t>MIGUELTURRA</t>
  </si>
  <si>
    <t>DUAL SECTOR MUEBLE IDEAE - MIGUELTURRA</t>
  </si>
  <si>
    <t>INSTALACIÓN DE MUEBLES</t>
  </si>
  <si>
    <t>MAMR0408</t>
  </si>
  <si>
    <t>FPOF/2025/16/142</t>
  </si>
  <si>
    <t>AYUNTAMIENTO DE INIESTA</t>
  </si>
  <si>
    <t>INIESTA</t>
  </si>
  <si>
    <t>INIESTA 2025 - OPERACIONES AUXILIARES DE REVESTIMIENTOS CONTINUOS EN CONSTRUCCIÓN</t>
  </si>
  <si>
    <t>FPOF/2025/19/114</t>
  </si>
  <si>
    <t>HENARES 69 SL</t>
  </si>
  <si>
    <t>GUADALAJARA</t>
  </si>
  <si>
    <t>PROYECTO DUAL MOTOR</t>
  </si>
  <si>
    <t>FPOF/2025/19/147</t>
  </si>
  <si>
    <t>FUNDACION HERCESA INMOBILIARIA</t>
  </si>
  <si>
    <t>DUAL ALBAÑILERIA</t>
  </si>
  <si>
    <t>OPERACIONES AUXILIARES DE ALBAÑILERÍA DE FÁBRICAS Y CUBIERTAS</t>
  </si>
  <si>
    <t>EOCB0208</t>
  </si>
  <si>
    <t>FPOF/2025/19/149</t>
  </si>
  <si>
    <t>FUNDACION LABORAL DE LA CONSTRUCCION</t>
  </si>
  <si>
    <t>CABANILLAS DEL CAMPO</t>
  </si>
  <si>
    <t>EDIFICA DUAL: APRENDE. TRABAJA. EDIFICA TU FUTURO</t>
  </si>
  <si>
    <t>FPOF/2025/45/129</t>
  </si>
  <si>
    <t>CENTRO DE FORMACION FUTURION INDUSTRIAL SL</t>
  </si>
  <si>
    <t>CEBOLLA</t>
  </si>
  <si>
    <t>CUESTA BLANCA</t>
  </si>
  <si>
    <t>FPOF/2025/45/152</t>
  </si>
  <si>
    <t>FORPLAN GESTION SL</t>
  </si>
  <si>
    <t>ALBAÑILERIA PARA EL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</si>
</sst>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1"/>
      <name val="Aptos Narrow"/>
      <scheme val="minor"/>
    </font>
    <font>
      <sz val="18"/>
      <color theme="1"/>
      <name val="Aptos Narrow"/>
      <scheme val="minor"/>
    </font>
    <font>
      <b/>
      <sz val="20"/>
      <color theme="1"/>
      <name val="Aptos Narrow"/>
      <scheme val="minor"/>
    </font>
    <font>
      <sz val="20"/>
      <color theme="1"/>
      <name val="Aptos Narrow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DDD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Fill="1"/>
    <xf numFmtId="0" fontId="18" fillId="33" borderId="11" xfId="0" applyFont="1" applyFill="1" applyBorder="1" applyAlignment="1">
      <alignment horizontal="left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left" vertical="center" wrapText="1"/>
    </xf>
    <xf numFmtId="2" fontId="19" fillId="0" borderId="10" xfId="0" applyNumberFormat="1" applyFont="1" applyFill="1" applyBorder="1" applyAlignment="1">
      <alignment horizontal="left" vertical="center" wrapText="1"/>
    </xf>
    <xf numFmtId="0" fontId="20" fillId="34" borderId="12" xfId="0" applyFont="1" applyFill="1" applyBorder="1" applyAlignment="1">
      <alignment horizontal="center" vertical="center"/>
    </xf>
    <xf numFmtId="0" fontId="21" fillId="34" borderId="13" xfId="0" applyFont="1" applyFill="1" applyBorder="1" applyAlignment="1">
      <alignment horizontal="center" vertical="center"/>
    </xf>
    <xf numFmtId="0" fontId="21" fillId="34" borderId="14" xfId="0" applyFont="1" applyFill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s://empleoyformacion.castillalamancha.es/sites/default/files/inline-images/LogoMinisterioEdu.png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https://empleoyformacion.castillalamancha.es/sites/default/files/inline-images/LogoMinisterioEdu.png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https://empleoyformacion.castillalamancha.es/sites/default/files/inline-images/LogoMinisterioEdu.png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https://empleoyformacion.castillalamancha.es/sites/default/files/inline-images/LogoMinisterioEdu.png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https://empleoyformacion.castillalamancha.es/sites/default/files/inline-images/LogoMinisterioEdu.png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1791513</xdr:colOff>
      <xdr:row>0</xdr:row>
      <xdr:rowOff>386292</xdr:rowOff>
    </xdr:from>
    <xdr:to>
      <xdr:col>9</xdr:col>
      <xdr:colOff>1691217</xdr:colOff>
      <xdr:row>2</xdr:row>
      <xdr:rowOff>75142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F5B23081-C16C-4EAA-AEAA-46EE3F124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0113" y="386292"/>
          <a:ext cx="4967004" cy="1136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41275</xdr:colOff>
      <xdr:row>0</xdr:row>
      <xdr:rowOff>421217</xdr:rowOff>
    </xdr:from>
    <xdr:to>
      <xdr:col>7</xdr:col>
      <xdr:colOff>1506817</xdr:colOff>
      <xdr:row>2</xdr:row>
      <xdr:rowOff>52917</xdr:rowOff>
    </xdr:to>
    <xdr:pic>
      <xdr:nvPicPr>
        <xdr:cNvPr id="4" name="Imagen 3" descr="logo ministerio de educación">
          <a:extLst>
            <a:ext uri="{FF2B5EF4-FFF2-40B4-BE49-F238E27FC236}">
              <a16:creationId xmlns:a16="http://schemas.microsoft.com/office/drawing/2014/main" id="{E93EA8D5-E0A8-4B8C-B872-183F4C54CE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167"/>
        <a:stretch>
          <a:fillRect/>
        </a:stretch>
      </xdr:blipFill>
      <xdr:spPr bwMode="auto">
        <a:xfrm>
          <a:off x="12783608" y="421217"/>
          <a:ext cx="4164292" cy="1071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1717948</xdr:colOff>
      <xdr:row>0</xdr:row>
      <xdr:rowOff>410634</xdr:rowOff>
    </xdr:from>
    <xdr:to>
      <xdr:col>4</xdr:col>
      <xdr:colOff>976698</xdr:colOff>
      <xdr:row>2</xdr:row>
      <xdr:rowOff>19051</xdr:rowOff>
    </xdr:to>
    <xdr:pic>
      <xdr:nvPicPr>
        <xdr:cNvPr id="5" name="Imagen 39">
          <a:extLst>
            <a:ext uri="{FF2B5EF4-FFF2-40B4-BE49-F238E27FC236}">
              <a16:creationId xmlns:a16="http://schemas.microsoft.com/office/drawing/2014/main" id="{4833892F-7C1E-4631-A1AD-2405A9042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7848" y="410634"/>
          <a:ext cx="1601900" cy="1056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1791513</xdr:colOff>
      <xdr:row>0</xdr:row>
      <xdr:rowOff>386292</xdr:rowOff>
    </xdr:from>
    <xdr:to>
      <xdr:col>9</xdr:col>
      <xdr:colOff>1691217</xdr:colOff>
      <xdr:row>2</xdr:row>
      <xdr:rowOff>75142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DD23B2-48DB-46C1-96F7-D8440BE48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8763" y="386292"/>
          <a:ext cx="4995579" cy="112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41275</xdr:colOff>
      <xdr:row>0</xdr:row>
      <xdr:rowOff>421217</xdr:rowOff>
    </xdr:from>
    <xdr:to>
      <xdr:col>7</xdr:col>
      <xdr:colOff>1506817</xdr:colOff>
      <xdr:row>2</xdr:row>
      <xdr:rowOff>52917</xdr:rowOff>
    </xdr:to>
    <xdr:pic>
      <xdr:nvPicPr>
        <xdr:cNvPr id="3" name="Imagen 2" descr="logo ministerio de educación">
          <a:extLst>
            <a:ext uri="{FF2B5EF4-FFF2-40B4-BE49-F238E27FC236}">
              <a16:creationId xmlns:a16="http://schemas.microsoft.com/office/drawing/2014/main" id="{BE71FA3B-A6E2-4B01-913D-8E7B0657DF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167"/>
        <a:stretch>
          <a:fillRect/>
        </a:stretch>
      </xdr:blipFill>
      <xdr:spPr bwMode="auto">
        <a:xfrm>
          <a:off x="13442950" y="421217"/>
          <a:ext cx="4161117" cy="1069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1717948</xdr:colOff>
      <xdr:row>0</xdr:row>
      <xdr:rowOff>410634</xdr:rowOff>
    </xdr:from>
    <xdr:to>
      <xdr:col>4</xdr:col>
      <xdr:colOff>976698</xdr:colOff>
      <xdr:row>2</xdr:row>
      <xdr:rowOff>19051</xdr:rowOff>
    </xdr:to>
    <xdr:pic>
      <xdr:nvPicPr>
        <xdr:cNvPr id="4" name="Imagen 39">
          <a:extLst>
            <a:ext uri="{FF2B5EF4-FFF2-40B4-BE49-F238E27FC236}">
              <a16:creationId xmlns:a16="http://schemas.microsoft.com/office/drawing/2014/main" id="{F4F29E55-6868-4301-B962-8C33EA40D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6023" y="410634"/>
          <a:ext cx="1601900" cy="1046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1791513</xdr:colOff>
      <xdr:row>0</xdr:row>
      <xdr:rowOff>386292</xdr:rowOff>
    </xdr:from>
    <xdr:to>
      <xdr:col>9</xdr:col>
      <xdr:colOff>1691217</xdr:colOff>
      <xdr:row>2</xdr:row>
      <xdr:rowOff>75142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BEEDF7E-6B9F-4792-824A-F1186D8E0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6863" y="386292"/>
          <a:ext cx="4995579" cy="112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41275</xdr:colOff>
      <xdr:row>0</xdr:row>
      <xdr:rowOff>421217</xdr:rowOff>
    </xdr:from>
    <xdr:to>
      <xdr:col>7</xdr:col>
      <xdr:colOff>1506817</xdr:colOff>
      <xdr:row>2</xdr:row>
      <xdr:rowOff>52917</xdr:rowOff>
    </xdr:to>
    <xdr:pic>
      <xdr:nvPicPr>
        <xdr:cNvPr id="3" name="Imagen 2" descr="logo ministerio de educación">
          <a:extLst>
            <a:ext uri="{FF2B5EF4-FFF2-40B4-BE49-F238E27FC236}">
              <a16:creationId xmlns:a16="http://schemas.microsoft.com/office/drawing/2014/main" id="{6F81A59A-79F5-4AC6-85EA-85052B5775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167"/>
        <a:stretch>
          <a:fillRect/>
        </a:stretch>
      </xdr:blipFill>
      <xdr:spPr bwMode="auto">
        <a:xfrm>
          <a:off x="13481050" y="421217"/>
          <a:ext cx="4161117" cy="1069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1717948</xdr:colOff>
      <xdr:row>0</xdr:row>
      <xdr:rowOff>410634</xdr:rowOff>
    </xdr:from>
    <xdr:to>
      <xdr:col>4</xdr:col>
      <xdr:colOff>976698</xdr:colOff>
      <xdr:row>2</xdr:row>
      <xdr:rowOff>19051</xdr:rowOff>
    </xdr:to>
    <xdr:pic>
      <xdr:nvPicPr>
        <xdr:cNvPr id="4" name="Imagen 39">
          <a:extLst>
            <a:ext uri="{FF2B5EF4-FFF2-40B4-BE49-F238E27FC236}">
              <a16:creationId xmlns:a16="http://schemas.microsoft.com/office/drawing/2014/main" id="{3E998019-5D6C-444E-8E08-EF3005F35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6023" y="410634"/>
          <a:ext cx="1640000" cy="1046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1791513</xdr:colOff>
      <xdr:row>0</xdr:row>
      <xdr:rowOff>386292</xdr:rowOff>
    </xdr:from>
    <xdr:to>
      <xdr:col>9</xdr:col>
      <xdr:colOff>1691217</xdr:colOff>
      <xdr:row>2</xdr:row>
      <xdr:rowOff>75142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1715CA-4D08-46CA-82AD-3613078E3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6863" y="386292"/>
          <a:ext cx="4995579" cy="112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41275</xdr:colOff>
      <xdr:row>0</xdr:row>
      <xdr:rowOff>421217</xdr:rowOff>
    </xdr:from>
    <xdr:to>
      <xdr:col>7</xdr:col>
      <xdr:colOff>1506817</xdr:colOff>
      <xdr:row>2</xdr:row>
      <xdr:rowOff>52917</xdr:rowOff>
    </xdr:to>
    <xdr:pic>
      <xdr:nvPicPr>
        <xdr:cNvPr id="3" name="Imagen 2" descr="logo ministerio de educación">
          <a:extLst>
            <a:ext uri="{FF2B5EF4-FFF2-40B4-BE49-F238E27FC236}">
              <a16:creationId xmlns:a16="http://schemas.microsoft.com/office/drawing/2014/main" id="{8C20A48D-6DF6-483A-B290-61764329DC7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167"/>
        <a:stretch>
          <a:fillRect/>
        </a:stretch>
      </xdr:blipFill>
      <xdr:spPr bwMode="auto">
        <a:xfrm>
          <a:off x="13481050" y="421217"/>
          <a:ext cx="4161117" cy="1069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1717948</xdr:colOff>
      <xdr:row>0</xdr:row>
      <xdr:rowOff>410634</xdr:rowOff>
    </xdr:from>
    <xdr:to>
      <xdr:col>4</xdr:col>
      <xdr:colOff>976698</xdr:colOff>
      <xdr:row>2</xdr:row>
      <xdr:rowOff>19051</xdr:rowOff>
    </xdr:to>
    <xdr:pic>
      <xdr:nvPicPr>
        <xdr:cNvPr id="4" name="Imagen 39">
          <a:extLst>
            <a:ext uri="{FF2B5EF4-FFF2-40B4-BE49-F238E27FC236}">
              <a16:creationId xmlns:a16="http://schemas.microsoft.com/office/drawing/2014/main" id="{F53F15E3-E0BA-4549-AA3A-AE152BA1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6023" y="410634"/>
          <a:ext cx="1640000" cy="1046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1791513</xdr:colOff>
      <xdr:row>0</xdr:row>
      <xdr:rowOff>386292</xdr:rowOff>
    </xdr:from>
    <xdr:to>
      <xdr:col>9</xdr:col>
      <xdr:colOff>1691217</xdr:colOff>
      <xdr:row>2</xdr:row>
      <xdr:rowOff>75142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AF655A-ABAA-48A6-8A7E-8AF25652A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6863" y="386292"/>
          <a:ext cx="4995579" cy="112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41275</xdr:colOff>
      <xdr:row>0</xdr:row>
      <xdr:rowOff>421217</xdr:rowOff>
    </xdr:from>
    <xdr:to>
      <xdr:col>7</xdr:col>
      <xdr:colOff>1506817</xdr:colOff>
      <xdr:row>2</xdr:row>
      <xdr:rowOff>52917</xdr:rowOff>
    </xdr:to>
    <xdr:pic>
      <xdr:nvPicPr>
        <xdr:cNvPr id="3" name="Imagen 2" descr="logo ministerio de educación">
          <a:extLst>
            <a:ext uri="{FF2B5EF4-FFF2-40B4-BE49-F238E27FC236}">
              <a16:creationId xmlns:a16="http://schemas.microsoft.com/office/drawing/2014/main" id="{099AA809-C954-43B9-BAD9-CC1F6AF1AF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167"/>
        <a:stretch>
          <a:fillRect/>
        </a:stretch>
      </xdr:blipFill>
      <xdr:spPr bwMode="auto">
        <a:xfrm>
          <a:off x="13481050" y="421217"/>
          <a:ext cx="4161117" cy="1069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1717948</xdr:colOff>
      <xdr:row>0</xdr:row>
      <xdr:rowOff>410634</xdr:rowOff>
    </xdr:from>
    <xdr:to>
      <xdr:col>4</xdr:col>
      <xdr:colOff>976698</xdr:colOff>
      <xdr:row>2</xdr:row>
      <xdr:rowOff>19051</xdr:rowOff>
    </xdr:to>
    <xdr:pic>
      <xdr:nvPicPr>
        <xdr:cNvPr id="4" name="Imagen 39">
          <a:extLst>
            <a:ext uri="{FF2B5EF4-FFF2-40B4-BE49-F238E27FC236}">
              <a16:creationId xmlns:a16="http://schemas.microsoft.com/office/drawing/2014/main" id="{FF299002-8649-420F-91C7-A503136D9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6023" y="410634"/>
          <a:ext cx="1640000" cy="1046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6E3B5-3467-4727-B092-7C7F991DCEA8}">
  <sheetPr>
    <pageSetUpPr fitToPage="1"/>
  </sheetPr>
  <dimension ref="A1:P17"/>
  <sheetViews>
    <sheetView showGridLines="0" zoomScale="50" zoomScaleNormal="50" workbookViewId="0">
      <pane ySplit="6" topLeftCell="A7" activePane="bottomLeft" state="frozen"/>
      <selection pane="bottomLeft" activeCell="A5" sqref="A5:O5"/>
    </sheetView>
  </sheetViews>
  <sheetFormatPr baseColWidth="10" defaultRowHeight="14.25"/>
  <cols>
    <col min="1" max="1" width="34.875" customWidth="1"/>
    <col min="2" max="2" width="44.5" customWidth="1"/>
    <col min="3" max="3" width="18.5" customWidth="1"/>
    <col min="4" max="4" width="30.75" bestFit="1" customWidth="1"/>
    <col min="5" max="5" width="47.25" customWidth="1"/>
    <col min="6" max="6" width="17.875" customWidth="1"/>
    <col min="7" max="7" width="17.5" customWidth="1"/>
    <col min="8" max="8" width="44.25" customWidth="1"/>
    <col min="9" max="9" width="22.625" customWidth="1"/>
    <col min="10" max="10" width="44.25" bestFit="1" customWidth="1"/>
    <col min="11" max="11" width="29.875" customWidth="1"/>
    <col min="12" max="12" width="19.125" customWidth="1"/>
    <col min="13" max="13" width="20.875" customWidth="1"/>
    <col min="14" max="14" width="18.625" customWidth="1"/>
    <col min="15" max="15" width="18.75" customWidth="1"/>
  </cols>
  <sheetData>
    <row r="1" spans="1:16" ht="99" customHeight="1"/>
    <row r="3" spans="1:16" ht="33.75" customHeight="1"/>
    <row r="5" spans="1:16" ht="54.95" customHeight="1">
      <c r="A5" s="6" t="s">
        <v>29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</row>
    <row r="6" spans="1:16" ht="83.25" customHeight="1">
      <c r="A6" s="2" t="s">
        <v>0</v>
      </c>
      <c r="B6" s="2" t="s">
        <v>1</v>
      </c>
      <c r="C6" s="3" t="s">
        <v>2</v>
      </c>
      <c r="D6" s="3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10</v>
      </c>
      <c r="L6" s="2" t="s">
        <v>11</v>
      </c>
      <c r="M6" s="2" t="s">
        <v>12</v>
      </c>
      <c r="N6" s="2" t="s">
        <v>40</v>
      </c>
      <c r="O6" s="2" t="s">
        <v>41</v>
      </c>
    </row>
    <row r="7" spans="1:16" ht="69.75">
      <c r="A7" s="4" t="s">
        <v>51</v>
      </c>
      <c r="B7" s="4" t="s">
        <v>35</v>
      </c>
      <c r="C7" s="4" t="s">
        <v>29</v>
      </c>
      <c r="D7" s="4" t="s">
        <v>29</v>
      </c>
      <c r="E7" s="4" t="s">
        <v>52</v>
      </c>
      <c r="F7" s="4" t="s">
        <v>53</v>
      </c>
      <c r="G7" s="4">
        <v>16</v>
      </c>
      <c r="H7" s="4" t="s">
        <v>54</v>
      </c>
      <c r="I7" s="4" t="s">
        <v>55</v>
      </c>
      <c r="J7" s="4">
        <v>2</v>
      </c>
      <c r="K7" s="4" t="s">
        <v>16</v>
      </c>
      <c r="L7" s="4">
        <v>680</v>
      </c>
      <c r="M7" s="4">
        <v>1943</v>
      </c>
      <c r="N7" s="4">
        <f>ROUNDUP(+M7/8,0)</f>
        <v>243</v>
      </c>
      <c r="O7" s="5">
        <f t="shared" ref="O7:O17" si="0">+N7/18.75</f>
        <v>12.96</v>
      </c>
    </row>
    <row r="8" spans="1:16" ht="69.75">
      <c r="A8" s="4" t="s">
        <v>56</v>
      </c>
      <c r="B8" s="4" t="s">
        <v>57</v>
      </c>
      <c r="C8" s="4" t="s">
        <v>29</v>
      </c>
      <c r="D8" s="4" t="s">
        <v>29</v>
      </c>
      <c r="E8" s="4" t="s">
        <v>58</v>
      </c>
      <c r="F8" s="4" t="s">
        <v>53</v>
      </c>
      <c r="G8" s="4">
        <v>14</v>
      </c>
      <c r="H8" s="4" t="s">
        <v>54</v>
      </c>
      <c r="I8" s="4" t="s">
        <v>55</v>
      </c>
      <c r="J8" s="4">
        <v>2</v>
      </c>
      <c r="K8" s="4" t="s">
        <v>16</v>
      </c>
      <c r="L8" s="4">
        <v>680</v>
      </c>
      <c r="M8" s="4">
        <v>1943</v>
      </c>
      <c r="N8" s="4">
        <f t="shared" ref="N8:N17" si="1">ROUNDUP(+M8/8,0)</f>
        <v>243</v>
      </c>
      <c r="O8" s="5">
        <f t="shared" si="0"/>
        <v>12.96</v>
      </c>
    </row>
    <row r="9" spans="1:16" ht="93">
      <c r="A9" s="4" t="s">
        <v>59</v>
      </c>
      <c r="B9" s="4" t="s">
        <v>28</v>
      </c>
      <c r="C9" s="4" t="s">
        <v>29</v>
      </c>
      <c r="D9" s="4" t="s">
        <v>30</v>
      </c>
      <c r="E9" s="4" t="s">
        <v>60</v>
      </c>
      <c r="F9" s="4" t="s">
        <v>53</v>
      </c>
      <c r="G9" s="4">
        <v>12</v>
      </c>
      <c r="H9" s="4" t="s">
        <v>61</v>
      </c>
      <c r="I9" s="4" t="s">
        <v>62</v>
      </c>
      <c r="J9" s="4">
        <v>1</v>
      </c>
      <c r="K9" s="4" t="s">
        <v>16</v>
      </c>
      <c r="L9" s="4">
        <v>150</v>
      </c>
      <c r="M9" s="4">
        <v>429</v>
      </c>
      <c r="N9" s="4">
        <f t="shared" si="1"/>
        <v>54</v>
      </c>
      <c r="O9" s="5">
        <f t="shared" si="0"/>
        <v>2.88</v>
      </c>
    </row>
    <row r="10" spans="1:16" ht="46.5">
      <c r="A10" s="4" t="s">
        <v>63</v>
      </c>
      <c r="B10" s="4" t="s">
        <v>34</v>
      </c>
      <c r="C10" s="4" t="s">
        <v>29</v>
      </c>
      <c r="D10" s="4" t="s">
        <v>29</v>
      </c>
      <c r="E10" s="4" t="s">
        <v>64</v>
      </c>
      <c r="F10" s="4" t="s">
        <v>53</v>
      </c>
      <c r="G10" s="4">
        <v>11</v>
      </c>
      <c r="H10" s="4" t="s">
        <v>64</v>
      </c>
      <c r="I10" s="4" t="s">
        <v>65</v>
      </c>
      <c r="J10" s="4">
        <v>1</v>
      </c>
      <c r="K10" s="4" t="s">
        <v>16</v>
      </c>
      <c r="L10" s="4">
        <v>170</v>
      </c>
      <c r="M10" s="4">
        <v>486</v>
      </c>
      <c r="N10" s="4">
        <f t="shared" si="1"/>
        <v>61</v>
      </c>
      <c r="O10" s="5">
        <f t="shared" si="0"/>
        <v>3.2533333333333334</v>
      </c>
    </row>
    <row r="11" spans="1:16" ht="69.75">
      <c r="A11" s="4" t="s">
        <v>66</v>
      </c>
      <c r="B11" s="4" t="s">
        <v>67</v>
      </c>
      <c r="C11" s="4" t="s">
        <v>29</v>
      </c>
      <c r="D11" s="4" t="s">
        <v>42</v>
      </c>
      <c r="E11" s="4" t="s">
        <v>68</v>
      </c>
      <c r="F11" s="4" t="s">
        <v>53</v>
      </c>
      <c r="G11" s="4">
        <v>8</v>
      </c>
      <c r="H11" s="4" t="s">
        <v>68</v>
      </c>
      <c r="I11" s="4" t="s">
        <v>69</v>
      </c>
      <c r="J11" s="4">
        <v>2</v>
      </c>
      <c r="K11" s="4" t="s">
        <v>16</v>
      </c>
      <c r="L11" s="4">
        <v>480</v>
      </c>
      <c r="M11" s="4">
        <v>1372</v>
      </c>
      <c r="N11" s="4">
        <f t="shared" si="1"/>
        <v>172</v>
      </c>
      <c r="O11" s="5">
        <f t="shared" si="0"/>
        <v>9.1733333333333338</v>
      </c>
    </row>
    <row r="12" spans="1:16" ht="69.75">
      <c r="A12" s="4" t="s">
        <v>104</v>
      </c>
      <c r="B12" s="4" t="s">
        <v>105</v>
      </c>
      <c r="C12" s="4" t="s">
        <v>29</v>
      </c>
      <c r="D12" s="4" t="s">
        <v>106</v>
      </c>
      <c r="E12" s="4" t="s">
        <v>107</v>
      </c>
      <c r="F12" s="4" t="s">
        <v>108</v>
      </c>
      <c r="G12" s="4">
        <v>10</v>
      </c>
      <c r="H12" s="4" t="s">
        <v>109</v>
      </c>
      <c r="I12" s="4" t="s">
        <v>110</v>
      </c>
      <c r="J12" s="4">
        <v>1</v>
      </c>
      <c r="K12" s="4" t="s">
        <v>16</v>
      </c>
      <c r="L12" s="4">
        <v>240</v>
      </c>
      <c r="M12" s="4">
        <v>686</v>
      </c>
      <c r="N12" s="4">
        <f t="shared" si="1"/>
        <v>86</v>
      </c>
      <c r="O12" s="5">
        <f t="shared" si="0"/>
        <v>4.5866666666666669</v>
      </c>
    </row>
    <row r="13" spans="1:16" ht="93">
      <c r="A13" s="4" t="s">
        <v>111</v>
      </c>
      <c r="B13" s="4" t="s">
        <v>35</v>
      </c>
      <c r="C13" s="4" t="s">
        <v>29</v>
      </c>
      <c r="D13" s="4" t="s">
        <v>29</v>
      </c>
      <c r="E13" s="4" t="s">
        <v>112</v>
      </c>
      <c r="F13" s="4" t="s">
        <v>108</v>
      </c>
      <c r="G13" s="4">
        <v>16</v>
      </c>
      <c r="H13" s="4" t="s">
        <v>113</v>
      </c>
      <c r="I13" s="4" t="s">
        <v>114</v>
      </c>
      <c r="J13" s="4">
        <v>2</v>
      </c>
      <c r="K13" s="4" t="s">
        <v>16</v>
      </c>
      <c r="L13" s="4">
        <v>420</v>
      </c>
      <c r="M13" s="4">
        <v>1200</v>
      </c>
      <c r="N13" s="4">
        <f t="shared" si="1"/>
        <v>150</v>
      </c>
      <c r="O13" s="5">
        <f t="shared" si="0"/>
        <v>8</v>
      </c>
    </row>
    <row r="14" spans="1:16" s="1" customFormat="1" ht="46.5">
      <c r="A14" s="4" t="s">
        <v>115</v>
      </c>
      <c r="B14" s="4" t="s">
        <v>116</v>
      </c>
      <c r="C14" s="4" t="s">
        <v>29</v>
      </c>
      <c r="D14" s="4" t="s">
        <v>106</v>
      </c>
      <c r="E14" s="4" t="s">
        <v>117</v>
      </c>
      <c r="F14" s="4" t="s">
        <v>108</v>
      </c>
      <c r="G14" s="4">
        <v>12</v>
      </c>
      <c r="H14" s="4" t="s">
        <v>118</v>
      </c>
      <c r="I14" s="4" t="s">
        <v>119</v>
      </c>
      <c r="J14" s="4">
        <v>1</v>
      </c>
      <c r="K14" s="4" t="s">
        <v>16</v>
      </c>
      <c r="L14" s="4">
        <v>280</v>
      </c>
      <c r="M14" s="4">
        <v>800</v>
      </c>
      <c r="N14" s="4">
        <f t="shared" si="1"/>
        <v>100</v>
      </c>
      <c r="O14" s="5">
        <f t="shared" si="0"/>
        <v>5.333333333333333</v>
      </c>
      <c r="P14"/>
    </row>
    <row r="15" spans="1:16" ht="69.75">
      <c r="A15" s="4" t="s">
        <v>120</v>
      </c>
      <c r="B15" s="4" t="s">
        <v>35</v>
      </c>
      <c r="C15" s="4" t="s">
        <v>29</v>
      </c>
      <c r="D15" s="4" t="s">
        <v>29</v>
      </c>
      <c r="E15" s="4" t="s">
        <v>121</v>
      </c>
      <c r="F15" s="4" t="s">
        <v>108</v>
      </c>
      <c r="G15" s="4">
        <v>15</v>
      </c>
      <c r="H15" s="4" t="s">
        <v>122</v>
      </c>
      <c r="I15" s="4" t="s">
        <v>123</v>
      </c>
      <c r="J15" s="4"/>
      <c r="K15" s="4" t="s">
        <v>23</v>
      </c>
      <c r="L15" s="4">
        <v>440</v>
      </c>
      <c r="M15" s="4">
        <v>1258</v>
      </c>
      <c r="N15" s="4">
        <f t="shared" si="1"/>
        <v>158</v>
      </c>
      <c r="O15" s="5">
        <f t="shared" si="0"/>
        <v>8.4266666666666659</v>
      </c>
    </row>
    <row r="16" spans="1:16" ht="46.5">
      <c r="A16" s="4" t="s">
        <v>124</v>
      </c>
      <c r="B16" s="4" t="s">
        <v>33</v>
      </c>
      <c r="C16" s="4" t="s">
        <v>29</v>
      </c>
      <c r="D16" s="4" t="s">
        <v>29</v>
      </c>
      <c r="E16" s="4" t="s">
        <v>125</v>
      </c>
      <c r="F16" s="4" t="s">
        <v>108</v>
      </c>
      <c r="G16" s="4">
        <v>12</v>
      </c>
      <c r="H16" s="4" t="s">
        <v>126</v>
      </c>
      <c r="I16" s="4" t="s">
        <v>127</v>
      </c>
      <c r="J16" s="4">
        <v>1</v>
      </c>
      <c r="K16" s="4" t="s">
        <v>16</v>
      </c>
      <c r="L16" s="4">
        <v>390</v>
      </c>
      <c r="M16" s="4">
        <v>1115</v>
      </c>
      <c r="N16" s="4">
        <f t="shared" si="1"/>
        <v>140</v>
      </c>
      <c r="O16" s="5">
        <f t="shared" si="0"/>
        <v>7.4666666666666668</v>
      </c>
    </row>
    <row r="17" spans="1:15" ht="46.5">
      <c r="A17" s="4" t="s">
        <v>128</v>
      </c>
      <c r="B17" s="4" t="s">
        <v>46</v>
      </c>
      <c r="C17" s="4" t="s">
        <v>29</v>
      </c>
      <c r="D17" s="4" t="s">
        <v>48</v>
      </c>
      <c r="E17" s="4" t="s">
        <v>129</v>
      </c>
      <c r="F17" s="4" t="s">
        <v>108</v>
      </c>
      <c r="G17" s="4">
        <v>8</v>
      </c>
      <c r="H17" s="4" t="s">
        <v>130</v>
      </c>
      <c r="I17" s="4" t="s">
        <v>131</v>
      </c>
      <c r="J17" s="4">
        <v>2</v>
      </c>
      <c r="K17" s="4" t="s">
        <v>16</v>
      </c>
      <c r="L17" s="4">
        <v>590</v>
      </c>
      <c r="M17" s="4">
        <v>1686</v>
      </c>
      <c r="N17" s="4">
        <f t="shared" si="1"/>
        <v>211</v>
      </c>
      <c r="O17" s="5">
        <f t="shared" si="0"/>
        <v>11.253333333333334</v>
      </c>
    </row>
  </sheetData>
  <autoFilter ref="A6:O17" xr:uid="{B56714FB-805C-45C6-951F-DEBC2B2D2F36}"/>
  <sortState ref="A7:O17">
    <sortCondition ref="A7:A17"/>
  </sortState>
  <mergeCells count="1">
    <mergeCell ref="A5:O5"/>
  </mergeCells>
  <pageMargins left="0.62992125984251968" right="0.23622047244094491" top="0.19685039370078741" bottom="0.74803149606299213" header="0.31496062992125984" footer="0.31496062992125984"/>
  <pageSetup paperSize="9" scale="2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606E9-DD0E-45AF-93A6-06212E8254E1}">
  <sheetPr>
    <pageSetUpPr fitToPage="1"/>
  </sheetPr>
  <dimension ref="A1:P18"/>
  <sheetViews>
    <sheetView showGridLines="0" zoomScale="50" zoomScaleNormal="50" workbookViewId="0">
      <pane ySplit="6" topLeftCell="A11" activePane="bottomLeft" state="frozen"/>
      <selection activeCell="G12" sqref="G12"/>
      <selection pane="bottomLeft" activeCell="P5" sqref="P5"/>
    </sheetView>
  </sheetViews>
  <sheetFormatPr baseColWidth="10" defaultRowHeight="14.25"/>
  <cols>
    <col min="1" max="1" width="34.875" customWidth="1"/>
    <col min="2" max="2" width="44.5" customWidth="1"/>
    <col min="3" max="3" width="18.5" customWidth="1"/>
    <col min="4" max="4" width="31.25" customWidth="1"/>
    <col min="5" max="5" width="47.25" customWidth="1"/>
    <col min="6" max="6" width="17.875" customWidth="1"/>
    <col min="7" max="7" width="17.5" customWidth="1"/>
    <col min="8" max="8" width="44.25" customWidth="1"/>
    <col min="9" max="9" width="22.625" customWidth="1"/>
    <col min="10" max="10" width="30.625" customWidth="1"/>
    <col min="11" max="11" width="29.875" customWidth="1"/>
    <col min="12" max="12" width="19.125" customWidth="1"/>
    <col min="13" max="13" width="20.875" customWidth="1"/>
    <col min="14" max="14" width="18.625" customWidth="1"/>
    <col min="15" max="15" width="18.75" customWidth="1"/>
  </cols>
  <sheetData>
    <row r="1" spans="1:16" ht="99" customHeight="1"/>
    <row r="3" spans="1:16" ht="33.75" customHeight="1"/>
    <row r="5" spans="1:16" ht="54.95" customHeight="1">
      <c r="A5" s="6" t="s">
        <v>14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</row>
    <row r="6" spans="1:16" ht="83.25" customHeight="1">
      <c r="A6" s="2" t="s">
        <v>0</v>
      </c>
      <c r="B6" s="2" t="s">
        <v>1</v>
      </c>
      <c r="C6" s="3" t="s">
        <v>2</v>
      </c>
      <c r="D6" s="3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10</v>
      </c>
      <c r="L6" s="2" t="s">
        <v>11</v>
      </c>
      <c r="M6" s="2" t="s">
        <v>12</v>
      </c>
      <c r="N6" s="2" t="s">
        <v>40</v>
      </c>
      <c r="O6" s="2" t="s">
        <v>41</v>
      </c>
    </row>
    <row r="7" spans="1:16" ht="69.75">
      <c r="A7" s="4" t="s">
        <v>70</v>
      </c>
      <c r="B7" s="4" t="s">
        <v>13</v>
      </c>
      <c r="C7" s="4" t="s">
        <v>14</v>
      </c>
      <c r="D7" s="4" t="s">
        <v>15</v>
      </c>
      <c r="E7" s="4" t="s">
        <v>71</v>
      </c>
      <c r="F7" s="4" t="s">
        <v>53</v>
      </c>
      <c r="G7" s="4">
        <v>8</v>
      </c>
      <c r="H7" s="4" t="s">
        <v>61</v>
      </c>
      <c r="I7" s="4" t="s">
        <v>62</v>
      </c>
      <c r="J7" s="4">
        <v>1</v>
      </c>
      <c r="K7" s="4" t="s">
        <v>16</v>
      </c>
      <c r="L7" s="4">
        <v>150</v>
      </c>
      <c r="M7" s="4">
        <v>429</v>
      </c>
      <c r="N7" s="4">
        <f t="shared" ref="N7:N18" si="0">ROUNDUP(+M7/8,0)</f>
        <v>54</v>
      </c>
      <c r="O7" s="5">
        <f t="shared" ref="O7:O18" si="1">+N7/18.75</f>
        <v>2.88</v>
      </c>
    </row>
    <row r="8" spans="1:16" s="1" customFormat="1" ht="46.5">
      <c r="A8" s="4" t="s">
        <v>72</v>
      </c>
      <c r="B8" s="4" t="s">
        <v>73</v>
      </c>
      <c r="C8" s="4" t="s">
        <v>14</v>
      </c>
      <c r="D8" s="4" t="s">
        <v>14</v>
      </c>
      <c r="E8" s="4" t="s">
        <v>74</v>
      </c>
      <c r="F8" s="4" t="s">
        <v>53</v>
      </c>
      <c r="G8" s="4">
        <v>16</v>
      </c>
      <c r="H8" s="4" t="s">
        <v>22</v>
      </c>
      <c r="I8" s="4" t="s">
        <v>24</v>
      </c>
      <c r="J8" s="4">
        <v>2</v>
      </c>
      <c r="K8" s="4" t="s">
        <v>16</v>
      </c>
      <c r="L8" s="4">
        <v>500</v>
      </c>
      <c r="M8" s="4">
        <v>1429</v>
      </c>
      <c r="N8" s="4">
        <f t="shared" si="0"/>
        <v>179</v>
      </c>
      <c r="O8" s="5">
        <f t="shared" si="1"/>
        <v>9.5466666666666669</v>
      </c>
      <c r="P8"/>
    </row>
    <row r="9" spans="1:16" s="1" customFormat="1" ht="93">
      <c r="A9" s="4" t="s">
        <v>75</v>
      </c>
      <c r="B9" s="4" t="s">
        <v>76</v>
      </c>
      <c r="C9" s="4" t="s">
        <v>14</v>
      </c>
      <c r="D9" s="4" t="s">
        <v>14</v>
      </c>
      <c r="E9" s="4" t="s">
        <v>77</v>
      </c>
      <c r="F9" s="4" t="s">
        <v>53</v>
      </c>
      <c r="G9" s="4">
        <v>8</v>
      </c>
      <c r="H9" s="4" t="s">
        <v>17</v>
      </c>
      <c r="I9" s="4" t="s">
        <v>18</v>
      </c>
      <c r="J9" s="4">
        <v>2</v>
      </c>
      <c r="K9" s="4" t="s">
        <v>16</v>
      </c>
      <c r="L9" s="4">
        <v>370</v>
      </c>
      <c r="M9" s="4">
        <v>1058</v>
      </c>
      <c r="N9" s="4">
        <f t="shared" si="0"/>
        <v>133</v>
      </c>
      <c r="O9" s="5">
        <f t="shared" si="1"/>
        <v>7.0933333333333337</v>
      </c>
      <c r="P9"/>
    </row>
    <row r="10" spans="1:16" s="1" customFormat="1" ht="162.75">
      <c r="A10" s="4" t="s">
        <v>78</v>
      </c>
      <c r="B10" s="4" t="s">
        <v>79</v>
      </c>
      <c r="C10" s="4" t="s">
        <v>14</v>
      </c>
      <c r="D10" s="4" t="s">
        <v>27</v>
      </c>
      <c r="E10" s="4" t="s">
        <v>80</v>
      </c>
      <c r="F10" s="4" t="s">
        <v>53</v>
      </c>
      <c r="G10" s="4">
        <v>8</v>
      </c>
      <c r="H10" s="4" t="s">
        <v>81</v>
      </c>
      <c r="I10" s="4" t="s">
        <v>82</v>
      </c>
      <c r="J10" s="4"/>
      <c r="K10" s="4" t="s">
        <v>23</v>
      </c>
      <c r="L10" s="4">
        <v>280</v>
      </c>
      <c r="M10" s="4">
        <v>800</v>
      </c>
      <c r="N10" s="4">
        <f t="shared" si="0"/>
        <v>100</v>
      </c>
      <c r="O10" s="5">
        <f t="shared" si="1"/>
        <v>5.333333333333333</v>
      </c>
      <c r="P10"/>
    </row>
    <row r="11" spans="1:16" s="1" customFormat="1" ht="93">
      <c r="A11" s="4" t="s">
        <v>83</v>
      </c>
      <c r="B11" s="4" t="s">
        <v>84</v>
      </c>
      <c r="C11" s="4" t="s">
        <v>14</v>
      </c>
      <c r="D11" s="4" t="s">
        <v>85</v>
      </c>
      <c r="E11" s="4" t="s">
        <v>86</v>
      </c>
      <c r="F11" s="4" t="s">
        <v>53</v>
      </c>
      <c r="G11" s="4">
        <v>16</v>
      </c>
      <c r="H11" s="4" t="s">
        <v>87</v>
      </c>
      <c r="I11" s="4" t="s">
        <v>88</v>
      </c>
      <c r="J11" s="4"/>
      <c r="K11" s="4" t="s">
        <v>23</v>
      </c>
      <c r="L11" s="4">
        <v>650</v>
      </c>
      <c r="M11" s="4">
        <v>1858</v>
      </c>
      <c r="N11" s="4">
        <f t="shared" si="0"/>
        <v>233</v>
      </c>
      <c r="O11" s="5">
        <f t="shared" si="1"/>
        <v>12.426666666666666</v>
      </c>
      <c r="P11"/>
    </row>
    <row r="12" spans="1:16" s="1" customFormat="1" ht="46.5">
      <c r="A12" s="4" t="s">
        <v>132</v>
      </c>
      <c r="B12" s="4" t="s">
        <v>133</v>
      </c>
      <c r="C12" s="4" t="s">
        <v>14</v>
      </c>
      <c r="D12" s="4" t="s">
        <v>134</v>
      </c>
      <c r="E12" s="4" t="s">
        <v>135</v>
      </c>
      <c r="F12" s="4" t="s">
        <v>108</v>
      </c>
      <c r="G12" s="4">
        <v>15</v>
      </c>
      <c r="H12" s="4" t="s">
        <v>136</v>
      </c>
      <c r="I12" s="4" t="s">
        <v>137</v>
      </c>
      <c r="J12" s="4">
        <v>2</v>
      </c>
      <c r="K12" s="4" t="s">
        <v>16</v>
      </c>
      <c r="L12" s="4">
        <v>560</v>
      </c>
      <c r="M12" s="4">
        <v>1600</v>
      </c>
      <c r="N12" s="4">
        <f t="shared" si="0"/>
        <v>200</v>
      </c>
      <c r="O12" s="5">
        <f t="shared" si="1"/>
        <v>10.666666666666666</v>
      </c>
      <c r="P12"/>
    </row>
    <row r="13" spans="1:16" s="1" customFormat="1" ht="93">
      <c r="A13" s="4" t="s">
        <v>138</v>
      </c>
      <c r="B13" s="4" t="s">
        <v>47</v>
      </c>
      <c r="C13" s="4" t="s">
        <v>14</v>
      </c>
      <c r="D13" s="4" t="s">
        <v>15</v>
      </c>
      <c r="E13" s="4" t="s">
        <v>139</v>
      </c>
      <c r="F13" s="4" t="s">
        <v>108</v>
      </c>
      <c r="G13" s="4">
        <v>15</v>
      </c>
      <c r="H13" s="4" t="s">
        <v>140</v>
      </c>
      <c r="I13" s="4" t="s">
        <v>141</v>
      </c>
      <c r="J13" s="4">
        <v>2</v>
      </c>
      <c r="K13" s="4" t="s">
        <v>16</v>
      </c>
      <c r="L13" s="4">
        <v>610</v>
      </c>
      <c r="M13" s="4">
        <v>1743</v>
      </c>
      <c r="N13" s="4">
        <f t="shared" si="0"/>
        <v>218</v>
      </c>
      <c r="O13" s="5">
        <f t="shared" si="1"/>
        <v>11.626666666666667</v>
      </c>
      <c r="P13"/>
    </row>
    <row r="14" spans="1:16" s="1" customFormat="1" ht="116.25">
      <c r="A14" s="4" t="s">
        <v>142</v>
      </c>
      <c r="B14" s="4" t="s">
        <v>44</v>
      </c>
      <c r="C14" s="4" t="s">
        <v>14</v>
      </c>
      <c r="D14" s="4" t="s">
        <v>45</v>
      </c>
      <c r="E14" s="4" t="s">
        <v>143</v>
      </c>
      <c r="F14" s="4" t="s">
        <v>108</v>
      </c>
      <c r="G14" s="4">
        <v>16</v>
      </c>
      <c r="H14" s="4" t="s">
        <v>31</v>
      </c>
      <c r="I14" s="4" t="s">
        <v>32</v>
      </c>
      <c r="J14" s="4">
        <v>2</v>
      </c>
      <c r="K14" s="4" t="s">
        <v>16</v>
      </c>
      <c r="L14" s="4">
        <v>840</v>
      </c>
      <c r="M14" s="4">
        <v>2400</v>
      </c>
      <c r="N14" s="4">
        <f t="shared" si="0"/>
        <v>300</v>
      </c>
      <c r="O14" s="5">
        <f t="shared" si="1"/>
        <v>16</v>
      </c>
      <c r="P14"/>
    </row>
    <row r="15" spans="1:16" s="1" customFormat="1" ht="102.75" customHeight="1">
      <c r="A15" s="4" t="s">
        <v>144</v>
      </c>
      <c r="B15" s="4" t="s">
        <v>19</v>
      </c>
      <c r="C15" s="4" t="s">
        <v>14</v>
      </c>
      <c r="D15" s="4" t="s">
        <v>15</v>
      </c>
      <c r="E15" s="4" t="s">
        <v>145</v>
      </c>
      <c r="F15" s="4" t="s">
        <v>108</v>
      </c>
      <c r="G15" s="4">
        <v>16</v>
      </c>
      <c r="H15" s="4" t="s">
        <v>146</v>
      </c>
      <c r="I15" s="4" t="s">
        <v>147</v>
      </c>
      <c r="J15" s="4">
        <v>2</v>
      </c>
      <c r="K15" s="4" t="s">
        <v>16</v>
      </c>
      <c r="L15" s="4">
        <v>410</v>
      </c>
      <c r="M15" s="4">
        <v>1172</v>
      </c>
      <c r="N15" s="4">
        <f t="shared" si="0"/>
        <v>147</v>
      </c>
      <c r="O15" s="5">
        <f t="shared" si="1"/>
        <v>7.84</v>
      </c>
      <c r="P15"/>
    </row>
    <row r="16" spans="1:16" s="1" customFormat="1" ht="105.75" customHeight="1">
      <c r="A16" s="4" t="s">
        <v>148</v>
      </c>
      <c r="B16" s="4" t="s">
        <v>19</v>
      </c>
      <c r="C16" s="4" t="s">
        <v>14</v>
      </c>
      <c r="D16" s="4" t="s">
        <v>15</v>
      </c>
      <c r="E16" s="4" t="s">
        <v>149</v>
      </c>
      <c r="F16" s="4" t="s">
        <v>108</v>
      </c>
      <c r="G16" s="4">
        <v>16</v>
      </c>
      <c r="H16" s="4" t="s">
        <v>150</v>
      </c>
      <c r="I16" s="4" t="s">
        <v>151</v>
      </c>
      <c r="J16" s="4">
        <v>3</v>
      </c>
      <c r="K16" s="4" t="s">
        <v>16</v>
      </c>
      <c r="L16" s="4">
        <v>620</v>
      </c>
      <c r="M16" s="4">
        <v>1772</v>
      </c>
      <c r="N16" s="4">
        <f t="shared" si="0"/>
        <v>222</v>
      </c>
      <c r="O16" s="5">
        <f t="shared" si="1"/>
        <v>11.84</v>
      </c>
      <c r="P16"/>
    </row>
    <row r="17" spans="1:16" s="1" customFormat="1" ht="102.75" customHeight="1">
      <c r="A17" s="4" t="s">
        <v>152</v>
      </c>
      <c r="B17" s="4" t="s">
        <v>84</v>
      </c>
      <c r="C17" s="4" t="s">
        <v>14</v>
      </c>
      <c r="D17" s="4" t="s">
        <v>85</v>
      </c>
      <c r="E17" s="4" t="s">
        <v>153</v>
      </c>
      <c r="F17" s="4" t="s">
        <v>108</v>
      </c>
      <c r="G17" s="4">
        <v>16</v>
      </c>
      <c r="H17" s="4" t="s">
        <v>25</v>
      </c>
      <c r="I17" s="4" t="s">
        <v>26</v>
      </c>
      <c r="J17" s="4">
        <v>1</v>
      </c>
      <c r="K17" s="4" t="s">
        <v>16</v>
      </c>
      <c r="L17" s="4">
        <v>400</v>
      </c>
      <c r="M17" s="4">
        <v>1143</v>
      </c>
      <c r="N17" s="4">
        <f t="shared" si="0"/>
        <v>143</v>
      </c>
      <c r="O17" s="5">
        <f t="shared" si="1"/>
        <v>7.6266666666666669</v>
      </c>
      <c r="P17"/>
    </row>
    <row r="18" spans="1:16" s="1" customFormat="1" ht="46.5">
      <c r="A18" s="4" t="s">
        <v>154</v>
      </c>
      <c r="B18" s="4" t="s">
        <v>155</v>
      </c>
      <c r="C18" s="4" t="s">
        <v>14</v>
      </c>
      <c r="D18" s="4" t="s">
        <v>156</v>
      </c>
      <c r="E18" s="4" t="s">
        <v>157</v>
      </c>
      <c r="F18" s="4" t="s">
        <v>108</v>
      </c>
      <c r="G18" s="4">
        <v>16</v>
      </c>
      <c r="H18" s="4" t="s">
        <v>158</v>
      </c>
      <c r="I18" s="4" t="s">
        <v>159</v>
      </c>
      <c r="J18" s="4">
        <v>2</v>
      </c>
      <c r="K18" s="4" t="s">
        <v>16</v>
      </c>
      <c r="L18" s="4">
        <v>470</v>
      </c>
      <c r="M18" s="4">
        <v>1343</v>
      </c>
      <c r="N18" s="4">
        <f t="shared" si="0"/>
        <v>168</v>
      </c>
      <c r="O18" s="5">
        <f t="shared" si="1"/>
        <v>8.9600000000000009</v>
      </c>
      <c r="P18"/>
    </row>
  </sheetData>
  <autoFilter ref="A6:O18" xr:uid="{B56714FB-805C-45C6-951F-DEBC2B2D2F36}"/>
  <mergeCells count="1">
    <mergeCell ref="A5:O5"/>
  </mergeCells>
  <pageMargins left="0.62992125984251968" right="0.23622047244094491" top="0.19685039370078741" bottom="0.74803149606299213" header="0.31496062992125984" footer="0.31496062992125984"/>
  <pageSetup paperSize="9" scale="2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F7510-7838-4530-B5B8-24AD095E02E1}">
  <sheetPr>
    <pageSetUpPr fitToPage="1"/>
  </sheetPr>
  <dimension ref="A1:P10"/>
  <sheetViews>
    <sheetView showGridLines="0" zoomScale="50" zoomScaleNormal="50" workbookViewId="0">
      <pane ySplit="6" topLeftCell="A7" activePane="bottomLeft" state="frozen"/>
      <selection activeCell="G12" sqref="G12"/>
      <selection pane="bottomLeft" activeCell="A5" sqref="A5:O5"/>
    </sheetView>
  </sheetViews>
  <sheetFormatPr baseColWidth="10" defaultRowHeight="14.25"/>
  <cols>
    <col min="1" max="1" width="34.875" customWidth="1"/>
    <col min="2" max="2" width="44.5" customWidth="1"/>
    <col min="3" max="3" width="18.5" customWidth="1"/>
    <col min="4" max="4" width="31.25" customWidth="1"/>
    <col min="5" max="5" width="47.25" customWidth="1"/>
    <col min="6" max="6" width="17.875" customWidth="1"/>
    <col min="7" max="7" width="17.5" customWidth="1"/>
    <col min="8" max="8" width="44.25" customWidth="1"/>
    <col min="9" max="9" width="22.625" customWidth="1"/>
    <col min="10" max="10" width="30.625" customWidth="1"/>
    <col min="11" max="11" width="29.875" customWidth="1"/>
    <col min="12" max="12" width="19.125" customWidth="1"/>
    <col min="13" max="13" width="20.875" customWidth="1"/>
    <col min="14" max="14" width="18.625" customWidth="1"/>
    <col min="15" max="15" width="18.75" customWidth="1"/>
  </cols>
  <sheetData>
    <row r="1" spans="1:16" ht="99" customHeight="1"/>
    <row r="3" spans="1:16" ht="33.75" customHeight="1"/>
    <row r="5" spans="1:16" ht="54.95" customHeight="1">
      <c r="A5" s="6" t="s">
        <v>43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</row>
    <row r="6" spans="1:16" ht="83.25" customHeight="1">
      <c r="A6" s="2" t="s">
        <v>0</v>
      </c>
      <c r="B6" s="2" t="s">
        <v>1</v>
      </c>
      <c r="C6" s="3" t="s">
        <v>2</v>
      </c>
      <c r="D6" s="3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10</v>
      </c>
      <c r="L6" s="2" t="s">
        <v>11</v>
      </c>
      <c r="M6" s="2" t="s">
        <v>12</v>
      </c>
      <c r="N6" s="2" t="s">
        <v>40</v>
      </c>
      <c r="O6" s="2" t="s">
        <v>41</v>
      </c>
    </row>
    <row r="7" spans="1:16" ht="46.5">
      <c r="A7" s="4" t="s">
        <v>89</v>
      </c>
      <c r="B7" s="4" t="s">
        <v>90</v>
      </c>
      <c r="C7" s="4" t="s">
        <v>43</v>
      </c>
      <c r="D7" s="4" t="s">
        <v>43</v>
      </c>
      <c r="E7" s="4" t="s">
        <v>64</v>
      </c>
      <c r="F7" s="4" t="s">
        <v>53</v>
      </c>
      <c r="G7" s="4">
        <v>12</v>
      </c>
      <c r="H7" s="4" t="s">
        <v>64</v>
      </c>
      <c r="I7" s="4" t="s">
        <v>65</v>
      </c>
      <c r="J7" s="4">
        <v>1</v>
      </c>
      <c r="K7" s="4" t="s">
        <v>16</v>
      </c>
      <c r="L7" s="4">
        <v>170</v>
      </c>
      <c r="M7" s="4">
        <v>486</v>
      </c>
      <c r="N7" s="4">
        <f t="shared" ref="N7:N10" si="0">ROUNDUP(+M7/8,0)</f>
        <v>61</v>
      </c>
      <c r="O7" s="5">
        <f t="shared" ref="O7:O10" si="1">+N7/18.75</f>
        <v>3.2533333333333334</v>
      </c>
    </row>
    <row r="8" spans="1:16" s="1" customFormat="1" ht="46.5">
      <c r="A8" s="4" t="s">
        <v>91</v>
      </c>
      <c r="B8" s="4" t="s">
        <v>90</v>
      </c>
      <c r="C8" s="4" t="s">
        <v>43</v>
      </c>
      <c r="D8" s="4" t="s">
        <v>43</v>
      </c>
      <c r="E8" s="4" t="s">
        <v>92</v>
      </c>
      <c r="F8" s="4" t="s">
        <v>53</v>
      </c>
      <c r="G8" s="4">
        <v>12</v>
      </c>
      <c r="H8" s="4" t="s">
        <v>93</v>
      </c>
      <c r="I8" s="4" t="s">
        <v>94</v>
      </c>
      <c r="J8" s="4">
        <v>2</v>
      </c>
      <c r="K8" s="4" t="s">
        <v>16</v>
      </c>
      <c r="L8" s="4">
        <v>450</v>
      </c>
      <c r="M8" s="4">
        <v>1286</v>
      </c>
      <c r="N8" s="4">
        <f t="shared" si="0"/>
        <v>161</v>
      </c>
      <c r="O8" s="5">
        <f t="shared" si="1"/>
        <v>8.586666666666666</v>
      </c>
      <c r="P8"/>
    </row>
    <row r="9" spans="1:16" s="1" customFormat="1" ht="162.75">
      <c r="A9" s="4" t="s">
        <v>95</v>
      </c>
      <c r="B9" s="4" t="s">
        <v>96</v>
      </c>
      <c r="C9" s="4" t="s">
        <v>43</v>
      </c>
      <c r="D9" s="4" t="s">
        <v>43</v>
      </c>
      <c r="E9" s="4" t="s">
        <v>97</v>
      </c>
      <c r="F9" s="4" t="s">
        <v>53</v>
      </c>
      <c r="G9" s="4">
        <v>14</v>
      </c>
      <c r="H9" s="4" t="s">
        <v>17</v>
      </c>
      <c r="I9" s="4" t="s">
        <v>18</v>
      </c>
      <c r="J9" s="4">
        <v>2</v>
      </c>
      <c r="K9" s="4" t="s">
        <v>16</v>
      </c>
      <c r="L9" s="4">
        <v>370</v>
      </c>
      <c r="M9" s="4">
        <v>1058</v>
      </c>
      <c r="N9" s="4">
        <f t="shared" si="0"/>
        <v>133</v>
      </c>
      <c r="O9" s="5">
        <f t="shared" si="1"/>
        <v>7.0933333333333337</v>
      </c>
      <c r="P9"/>
    </row>
    <row r="10" spans="1:16" s="1" customFormat="1" ht="116.25">
      <c r="A10" s="4" t="s">
        <v>160</v>
      </c>
      <c r="B10" s="4" t="s">
        <v>161</v>
      </c>
      <c r="C10" s="4" t="s">
        <v>43</v>
      </c>
      <c r="D10" s="4" t="s">
        <v>162</v>
      </c>
      <c r="E10" s="4" t="s">
        <v>163</v>
      </c>
      <c r="F10" s="4" t="s">
        <v>108</v>
      </c>
      <c r="G10" s="4">
        <v>9</v>
      </c>
      <c r="H10" s="4" t="s">
        <v>49</v>
      </c>
      <c r="I10" s="4" t="s">
        <v>50</v>
      </c>
      <c r="J10" s="4">
        <v>1</v>
      </c>
      <c r="K10" s="4" t="s">
        <v>16</v>
      </c>
      <c r="L10" s="4">
        <v>360</v>
      </c>
      <c r="M10" s="4">
        <v>1029</v>
      </c>
      <c r="N10" s="4">
        <f t="shared" si="0"/>
        <v>129</v>
      </c>
      <c r="O10" s="5">
        <f t="shared" si="1"/>
        <v>6.88</v>
      </c>
      <c r="P10"/>
    </row>
  </sheetData>
  <autoFilter ref="A6:O10" xr:uid="{B56714FB-805C-45C6-951F-DEBC2B2D2F36}"/>
  <mergeCells count="1">
    <mergeCell ref="A5:O5"/>
  </mergeCells>
  <pageMargins left="0.62992125984251968" right="0.23622047244094491" top="0.19685039370078741" bottom="0.74803149606299213" header="0.31496062992125984" footer="0.31496062992125984"/>
  <pageSetup paperSize="9" scale="2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1CEFA-8E1E-4837-9979-03CAECF1A7E9}">
  <sheetPr>
    <pageSetUpPr fitToPage="1"/>
  </sheetPr>
  <dimension ref="A1:P9"/>
  <sheetViews>
    <sheetView showGridLines="0" zoomScale="50" zoomScaleNormal="50" workbookViewId="0">
      <pane ySplit="6" topLeftCell="A7" activePane="bottomLeft" state="frozen"/>
      <selection activeCell="G12" sqref="G12"/>
      <selection pane="bottomLeft" activeCell="A5" sqref="A5:O5"/>
    </sheetView>
  </sheetViews>
  <sheetFormatPr baseColWidth="10" defaultRowHeight="14.25"/>
  <cols>
    <col min="1" max="1" width="34.875" customWidth="1"/>
    <col min="2" max="2" width="44.5" customWidth="1"/>
    <col min="3" max="3" width="18.5" customWidth="1"/>
    <col min="4" max="4" width="31.25" customWidth="1"/>
    <col min="5" max="5" width="47.25" customWidth="1"/>
    <col min="6" max="6" width="17.875" customWidth="1"/>
    <col min="7" max="7" width="17.5" customWidth="1"/>
    <col min="8" max="8" width="44.25" customWidth="1"/>
    <col min="9" max="9" width="22.625" customWidth="1"/>
    <col min="10" max="10" width="30.625" customWidth="1"/>
    <col min="11" max="11" width="29.875" customWidth="1"/>
    <col min="12" max="12" width="19.125" customWidth="1"/>
    <col min="13" max="13" width="20.875" customWidth="1"/>
    <col min="14" max="14" width="18.625" customWidth="1"/>
    <col min="15" max="15" width="18.75" customWidth="1"/>
  </cols>
  <sheetData>
    <row r="1" spans="1:16" ht="99" customHeight="1"/>
    <row r="3" spans="1:16" ht="33.75" customHeight="1"/>
    <row r="5" spans="1:16" ht="54.95" customHeight="1">
      <c r="A5" s="6" t="s">
        <v>166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</row>
    <row r="6" spans="1:16" ht="83.25" customHeight="1">
      <c r="A6" s="2" t="s">
        <v>0</v>
      </c>
      <c r="B6" s="2" t="s">
        <v>1</v>
      </c>
      <c r="C6" s="3" t="s">
        <v>2</v>
      </c>
      <c r="D6" s="3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10</v>
      </c>
      <c r="L6" s="2" t="s">
        <v>11</v>
      </c>
      <c r="M6" s="2" t="s">
        <v>12</v>
      </c>
      <c r="N6" s="2" t="s">
        <v>40</v>
      </c>
      <c r="O6" s="2" t="s">
        <v>41</v>
      </c>
    </row>
    <row r="7" spans="1:16" ht="69.75">
      <c r="A7" s="4" t="s">
        <v>164</v>
      </c>
      <c r="B7" s="4" t="s">
        <v>165</v>
      </c>
      <c r="C7" s="4" t="s">
        <v>166</v>
      </c>
      <c r="D7" s="4" t="s">
        <v>166</v>
      </c>
      <c r="E7" s="4" t="s">
        <v>167</v>
      </c>
      <c r="F7" s="4" t="s">
        <v>108</v>
      </c>
      <c r="G7" s="4">
        <v>15</v>
      </c>
      <c r="H7" s="4" t="s">
        <v>36</v>
      </c>
      <c r="I7" s="4" t="s">
        <v>37</v>
      </c>
      <c r="J7" s="4">
        <v>2</v>
      </c>
      <c r="K7" s="4" t="s">
        <v>16</v>
      </c>
      <c r="L7" s="4">
        <v>440</v>
      </c>
      <c r="M7" s="4">
        <v>1258</v>
      </c>
      <c r="N7" s="4">
        <f t="shared" ref="N7:N9" si="0">ROUNDUP(+M7/8,0)</f>
        <v>158</v>
      </c>
      <c r="O7" s="5">
        <f t="shared" ref="O7:O9" si="1">+N7/18.75</f>
        <v>8.4266666666666659</v>
      </c>
    </row>
    <row r="8" spans="1:16" s="1" customFormat="1" ht="69.75">
      <c r="A8" s="4" t="s">
        <v>168</v>
      </c>
      <c r="B8" s="4" t="s">
        <v>169</v>
      </c>
      <c r="C8" s="4" t="s">
        <v>166</v>
      </c>
      <c r="D8" s="4" t="s">
        <v>166</v>
      </c>
      <c r="E8" s="4" t="s">
        <v>170</v>
      </c>
      <c r="F8" s="4" t="s">
        <v>108</v>
      </c>
      <c r="G8" s="4">
        <v>8</v>
      </c>
      <c r="H8" s="4" t="s">
        <v>171</v>
      </c>
      <c r="I8" s="4" t="s">
        <v>172</v>
      </c>
      <c r="J8" s="4">
        <v>1</v>
      </c>
      <c r="K8" s="4" t="s">
        <v>16</v>
      </c>
      <c r="L8" s="4">
        <v>280</v>
      </c>
      <c r="M8" s="4">
        <v>800</v>
      </c>
      <c r="N8" s="4">
        <f t="shared" si="0"/>
        <v>100</v>
      </c>
      <c r="O8" s="5">
        <f t="shared" si="1"/>
        <v>5.333333333333333</v>
      </c>
      <c r="P8"/>
    </row>
    <row r="9" spans="1:16" s="1" customFormat="1" ht="93">
      <c r="A9" s="4" t="s">
        <v>173</v>
      </c>
      <c r="B9" s="4" t="s">
        <v>174</v>
      </c>
      <c r="C9" s="4" t="s">
        <v>166</v>
      </c>
      <c r="D9" s="4" t="s">
        <v>175</v>
      </c>
      <c r="E9" s="4" t="s">
        <v>176</v>
      </c>
      <c r="F9" s="4" t="s">
        <v>108</v>
      </c>
      <c r="G9" s="4">
        <v>8</v>
      </c>
      <c r="H9" s="4" t="s">
        <v>49</v>
      </c>
      <c r="I9" s="4" t="s">
        <v>50</v>
      </c>
      <c r="J9" s="4">
        <v>1</v>
      </c>
      <c r="K9" s="4" t="s">
        <v>16</v>
      </c>
      <c r="L9" s="4">
        <v>360</v>
      </c>
      <c r="M9" s="4">
        <v>1029</v>
      </c>
      <c r="N9" s="4">
        <f t="shared" si="0"/>
        <v>129</v>
      </c>
      <c r="O9" s="5">
        <f t="shared" si="1"/>
        <v>6.88</v>
      </c>
      <c r="P9"/>
    </row>
  </sheetData>
  <autoFilter ref="A6:O9" xr:uid="{B56714FB-805C-45C6-951F-DEBC2B2D2F36}"/>
  <mergeCells count="1">
    <mergeCell ref="A5:O5"/>
  </mergeCells>
  <pageMargins left="0.62992125984251968" right="0.23622047244094491" top="0.19685039370078741" bottom="0.74803149606299213" header="0.31496062992125984" footer="0.31496062992125984"/>
  <pageSetup paperSize="9" scale="2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F24FB-8A32-4866-A2A7-5897AD2E839B}">
  <sheetPr>
    <pageSetUpPr fitToPage="1"/>
  </sheetPr>
  <dimension ref="A1:P10"/>
  <sheetViews>
    <sheetView showGridLines="0" tabSelected="1" zoomScale="50" zoomScaleNormal="50" workbookViewId="0">
      <pane ySplit="6" topLeftCell="A7" activePane="bottomLeft" state="frozen"/>
      <selection activeCell="G12" sqref="G12"/>
      <selection pane="bottomLeft" activeCell="G7" sqref="G7"/>
    </sheetView>
  </sheetViews>
  <sheetFormatPr baseColWidth="10" defaultRowHeight="14.25"/>
  <cols>
    <col min="1" max="1" width="34.875" customWidth="1"/>
    <col min="2" max="2" width="44.5" customWidth="1"/>
    <col min="3" max="3" width="18.5" customWidth="1"/>
    <col min="4" max="4" width="31.25" customWidth="1"/>
    <col min="5" max="5" width="47.25" customWidth="1"/>
    <col min="6" max="6" width="17.875" customWidth="1"/>
    <col min="7" max="7" width="17.5" customWidth="1"/>
    <col min="8" max="8" width="44.25" customWidth="1"/>
    <col min="9" max="9" width="22.625" customWidth="1"/>
    <col min="10" max="10" width="30.625" customWidth="1"/>
    <col min="11" max="11" width="29.875" customWidth="1"/>
    <col min="12" max="12" width="19.125" customWidth="1"/>
    <col min="13" max="13" width="20.875" customWidth="1"/>
    <col min="14" max="14" width="18.625" customWidth="1"/>
    <col min="15" max="15" width="18.75" customWidth="1"/>
  </cols>
  <sheetData>
    <row r="1" spans="1:16" ht="99" customHeight="1"/>
    <row r="3" spans="1:16" ht="33.75" customHeight="1"/>
    <row r="5" spans="1:16" ht="54.95" customHeight="1">
      <c r="A5" s="6" t="s">
        <v>38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</row>
    <row r="6" spans="1:16" ht="83.25" customHeight="1">
      <c r="A6" s="2" t="s">
        <v>0</v>
      </c>
      <c r="B6" s="2" t="s">
        <v>1</v>
      </c>
      <c r="C6" s="3" t="s">
        <v>2</v>
      </c>
      <c r="D6" s="3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10</v>
      </c>
      <c r="L6" s="2" t="s">
        <v>11</v>
      </c>
      <c r="M6" s="2" t="s">
        <v>12</v>
      </c>
      <c r="N6" s="2" t="s">
        <v>40</v>
      </c>
      <c r="O6" s="2" t="s">
        <v>41</v>
      </c>
    </row>
    <row r="7" spans="1:16" s="1" customFormat="1" ht="46.5">
      <c r="A7" s="4" t="s">
        <v>98</v>
      </c>
      <c r="B7" s="4" t="s">
        <v>99</v>
      </c>
      <c r="C7" s="4" t="s">
        <v>38</v>
      </c>
      <c r="D7" s="4" t="s">
        <v>38</v>
      </c>
      <c r="E7" s="4" t="s">
        <v>100</v>
      </c>
      <c r="F7" s="4" t="s">
        <v>53</v>
      </c>
      <c r="G7" s="4">
        <v>10</v>
      </c>
      <c r="H7" s="4" t="s">
        <v>101</v>
      </c>
      <c r="I7" s="4" t="s">
        <v>102</v>
      </c>
      <c r="J7" s="4"/>
      <c r="K7" s="4" t="s">
        <v>23</v>
      </c>
      <c r="L7" s="4">
        <v>40</v>
      </c>
      <c r="M7" s="4">
        <v>800</v>
      </c>
      <c r="N7" s="4">
        <f t="shared" ref="N7:N10" si="0">ROUNDUP(+M7/8,0)</f>
        <v>100</v>
      </c>
      <c r="O7" s="5">
        <f t="shared" ref="O7:O10" si="1">+N7/18.75</f>
        <v>5.333333333333333</v>
      </c>
      <c r="P7"/>
    </row>
    <row r="8" spans="1:16" s="1" customFormat="1" ht="69.75">
      <c r="A8" s="4" t="s">
        <v>103</v>
      </c>
      <c r="B8" s="4" t="s">
        <v>34</v>
      </c>
      <c r="C8" s="4" t="s">
        <v>38</v>
      </c>
      <c r="D8" s="4" t="s">
        <v>38</v>
      </c>
      <c r="E8" s="4" t="s">
        <v>60</v>
      </c>
      <c r="F8" s="4" t="s">
        <v>53</v>
      </c>
      <c r="G8" s="4">
        <v>15</v>
      </c>
      <c r="H8" s="4" t="s">
        <v>61</v>
      </c>
      <c r="I8" s="4" t="s">
        <v>62</v>
      </c>
      <c r="J8" s="4">
        <v>1</v>
      </c>
      <c r="K8" s="4" t="s">
        <v>16</v>
      </c>
      <c r="L8" s="4">
        <v>150</v>
      </c>
      <c r="M8" s="4">
        <v>429</v>
      </c>
      <c r="N8" s="4">
        <f t="shared" si="0"/>
        <v>54</v>
      </c>
      <c r="O8" s="5">
        <f t="shared" si="1"/>
        <v>2.88</v>
      </c>
      <c r="P8"/>
    </row>
    <row r="9" spans="1:16" s="1" customFormat="1" ht="69.75">
      <c r="A9" s="4" t="s">
        <v>177</v>
      </c>
      <c r="B9" s="4" t="s">
        <v>178</v>
      </c>
      <c r="C9" s="4" t="s">
        <v>38</v>
      </c>
      <c r="D9" s="4" t="s">
        <v>179</v>
      </c>
      <c r="E9" s="4" t="s">
        <v>180</v>
      </c>
      <c r="F9" s="4" t="s">
        <v>108</v>
      </c>
      <c r="G9" s="4">
        <v>16</v>
      </c>
      <c r="H9" s="4" t="s">
        <v>20</v>
      </c>
      <c r="I9" s="4" t="s">
        <v>21</v>
      </c>
      <c r="J9" s="4">
        <v>2</v>
      </c>
      <c r="K9" s="4" t="s">
        <v>16</v>
      </c>
      <c r="L9" s="4">
        <v>640</v>
      </c>
      <c r="M9" s="4">
        <v>1829</v>
      </c>
      <c r="N9" s="4">
        <f t="shared" si="0"/>
        <v>229</v>
      </c>
      <c r="O9" s="5">
        <f t="shared" si="1"/>
        <v>12.213333333333333</v>
      </c>
      <c r="P9"/>
    </row>
    <row r="10" spans="1:16" s="1" customFormat="1" ht="93">
      <c r="A10" s="4" t="s">
        <v>181</v>
      </c>
      <c r="B10" s="4" t="s">
        <v>182</v>
      </c>
      <c r="C10" s="4" t="s">
        <v>38</v>
      </c>
      <c r="D10" s="4" t="s">
        <v>39</v>
      </c>
      <c r="E10" s="4" t="s">
        <v>183</v>
      </c>
      <c r="F10" s="4" t="s">
        <v>108</v>
      </c>
      <c r="G10" s="4">
        <v>15</v>
      </c>
      <c r="H10" s="4" t="s">
        <v>49</v>
      </c>
      <c r="I10" s="4" t="s">
        <v>50</v>
      </c>
      <c r="J10" s="4">
        <v>1</v>
      </c>
      <c r="K10" s="4" t="s">
        <v>16</v>
      </c>
      <c r="L10" s="4">
        <v>360</v>
      </c>
      <c r="M10" s="4">
        <v>1029</v>
      </c>
      <c r="N10" s="4">
        <f t="shared" si="0"/>
        <v>129</v>
      </c>
      <c r="O10" s="5">
        <f t="shared" si="1"/>
        <v>6.88</v>
      </c>
      <c r="P10"/>
    </row>
  </sheetData>
  <autoFilter ref="A6:O10" xr:uid="{B56714FB-805C-45C6-951F-DEBC2B2D2F36}"/>
  <mergeCells count="1">
    <mergeCell ref="A5:O5"/>
  </mergeCells>
  <pageMargins left="0.62992125984251968" right="0.23622047244094491" top="0.19685039370078741" bottom="0.74803149606299213" header="0.31496062992125984" footer="0.31496062992125984"/>
  <pageSetup paperSize="9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Albacete</vt:lpstr>
      <vt:lpstr>Ciudad Real</vt:lpstr>
      <vt:lpstr>Cuenca</vt:lpstr>
      <vt:lpstr>Guadalajara</vt:lpstr>
      <vt:lpstr>Toledo</vt:lpstr>
      <vt:lpstr>Albacete!Área_de_impresión</vt:lpstr>
      <vt:lpstr>Albacete!Títulos_a_imprimir</vt:lpstr>
      <vt:lpstr>'Ciudad Real'!Títulos_a_imprimir</vt:lpstr>
      <vt:lpstr>Cuenca!Títulos_a_imprimir</vt:lpstr>
      <vt:lpstr>Guadalajara!Títulos_a_imprimir</vt:lpstr>
      <vt:lpstr>Toledo!Títulos_a_imprimir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2025-09-15T13:32:30Z</dcterms:created>
  <dcterms:modified xsi:type="dcterms:W3CDTF">2026-01-13T12:43:06Z</dcterms:modified>
</cp:coreProperties>
</file>